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22" i="1"/>
  <c r="F21" i="1"/>
  <c r="F18" i="1"/>
  <c r="F14" i="1"/>
  <c r="F13" i="1"/>
  <c r="F9" i="1"/>
  <c r="F8" i="1"/>
  <c r="F7" i="1"/>
  <c r="F6" i="1"/>
  <c r="F5" i="1"/>
  <c r="F4" i="1"/>
  <c r="F2" i="1"/>
  <c r="F60" i="1" s="1"/>
</calcChain>
</file>

<file path=xl/sharedStrings.xml><?xml version="1.0" encoding="utf-8"?>
<sst xmlns="http://schemas.openxmlformats.org/spreadsheetml/2006/main" count="182" uniqueCount="69">
  <si>
    <t>序号</t>
  </si>
  <si>
    <t>规格型号</t>
  </si>
  <si>
    <t>单位</t>
  </si>
  <si>
    <t>数量</t>
  </si>
  <si>
    <t>备注</t>
  </si>
  <si>
    <t>物资名称</t>
    <phoneticPr fontId="3" type="noConversion"/>
  </si>
  <si>
    <t>耐火电缆</t>
  </si>
  <si>
    <t>WDZN-YJ(F)E-5*6</t>
  </si>
  <si>
    <t>米</t>
  </si>
  <si>
    <t>WDZN-YJ(F)E-4*70+1*35</t>
  </si>
  <si>
    <t>阻燃电缆</t>
  </si>
  <si>
    <t>WDZ-YJ(F)E-4*95+1*50</t>
  </si>
  <si>
    <t>WDZ-YJ(F)E-5*6</t>
  </si>
  <si>
    <t>WDZ-YJ(F)E-4*25+1*16</t>
  </si>
  <si>
    <t>WDZ-YJ(F)E-5*10</t>
  </si>
  <si>
    <t>WDZ-YJ(F)E-4*35+1*16</t>
  </si>
  <si>
    <t>WDZ-YJ(F)E-5*16</t>
  </si>
  <si>
    <t>NG-A</t>
  </si>
  <si>
    <t>NG-A（BTLY)-5*10</t>
  </si>
  <si>
    <t>WDZ-YJ(F)E-4*120+1*70</t>
  </si>
  <si>
    <t>NG-A(BTLY)-3*25+2*16</t>
  </si>
  <si>
    <t>WDZ-YJ(F)E-4*70+1*35</t>
  </si>
  <si>
    <t>WDZ-YJ(F)E-4*50+1*25</t>
  </si>
  <si>
    <t>WDZ-YJ(F)E-3*240+2*120</t>
  </si>
  <si>
    <t>WDZ-KYJ(F)-7*1.5</t>
  </si>
  <si>
    <t>WDZN-YJ(F)E-4*150+1*70</t>
  </si>
  <si>
    <t>WDZ-YJ(F)E-4*150+1*70</t>
  </si>
  <si>
    <t>WDZN-YJ(F)E-4*50+1*25</t>
  </si>
  <si>
    <t>NG-A(BTLY) 5*10</t>
  </si>
  <si>
    <t>NG-A(BTLY) 5*6</t>
  </si>
  <si>
    <t>WDZ-YJ(F)E-3*35+2*16</t>
  </si>
  <si>
    <t>WDZ-YJ(F)E-3*25+2*16</t>
  </si>
  <si>
    <t>WDZ-KYJ（F）-24*1.5</t>
  </si>
  <si>
    <t>WDZ-KYJ（F）-16*1.5</t>
  </si>
  <si>
    <t>WDZ-KYJ（F）-8*1.5</t>
  </si>
  <si>
    <t>WDZN-YJ(F)E-5*16</t>
  </si>
  <si>
    <t>WDZN-YJ(F)E-5*10</t>
  </si>
  <si>
    <t>NG-A(BTLY) 3*35+2*16</t>
  </si>
  <si>
    <t>WDZ-YJ(F)E-3*50+2*25</t>
  </si>
  <si>
    <t>低烟无卤塑铜线</t>
  </si>
  <si>
    <t>WDZ-BYJ(F)2.5平方（黄色）</t>
  </si>
  <si>
    <t>WDZ-BYJ(F)4平方（黄色）</t>
  </si>
  <si>
    <t>WDZ-BYJ(F)6平方（黄色）</t>
  </si>
  <si>
    <t>WDZ-BYJ(F)2.5平方（蓝色）</t>
  </si>
  <si>
    <t>WDZ-BYJ(F)4平方（蓝色）</t>
  </si>
  <si>
    <t>WDZ-BYJ(F)6平方（蓝色）</t>
  </si>
  <si>
    <t>WDZ-BYJ(F)2.5平方（红色）</t>
  </si>
  <si>
    <t>WDZ-BYJ(F)4平方（红色）</t>
  </si>
  <si>
    <t>WDZ-BYJ(F)6平方（红色）</t>
  </si>
  <si>
    <t>WDZ-BYJ(F)2.5平方（绿色）</t>
  </si>
  <si>
    <t>WDZ-BYJ(F)4平方（绿色）</t>
  </si>
  <si>
    <t>WDZ-BYJ(F)6平方（绿色）</t>
  </si>
  <si>
    <t>WDZ-BYJ(F)2.5平方（双色）</t>
  </si>
  <si>
    <t>WDZ-BYJ(F)4平方（双色）</t>
  </si>
  <si>
    <t>WDZ-BYJ(F)6平方（双色）</t>
  </si>
  <si>
    <t>WDZ-BYJ(F)2.5平方（白色）</t>
  </si>
  <si>
    <t>WDZ-BYJ(F)16平方（黄色）</t>
  </si>
  <si>
    <t>WDZ-BYJ(F)16平方（红色）</t>
  </si>
  <si>
    <t>WDZ-BYJ(F)16平方（绿色）</t>
  </si>
  <si>
    <t>WDZ-BYJ(F)16平方（双色）</t>
  </si>
  <si>
    <t>WDZ-BYJ(F)1.5平方（黄色）</t>
  </si>
  <si>
    <t>WDZ-BYJ(F)1.5平方（绿色）</t>
  </si>
  <si>
    <t>WDZ-BYJ(F)1.5平方（红色）</t>
  </si>
  <si>
    <t>WDZ-BYJ(F)1.5平方（蓝色）</t>
  </si>
  <si>
    <t>WDZ-BYJ(F)1.5平方（黑色）</t>
  </si>
  <si>
    <t>WDZ-BYJ(F)1.5平方（白色）</t>
  </si>
  <si>
    <t>WDZ-BYJ(F)1.5平方（棕色）</t>
  </si>
  <si>
    <t>电缆</t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</si>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</sst>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B21" workbookViewId="0">
      <selection activeCell="B21" sqref="A1:XFD1048576"/>
    </sheetView>
  </sheetViews>
  <sheetFormatPr defaultColWidth="9" defaultRowHeight="13.5" x14ac:dyDescent="0.15"/>
  <cols>
    <col min="1" max="2" width="9" style="14"/>
    <col min="3" max="3" width="21" style="14" customWidth="1"/>
    <col min="4" max="4" width="25.25" style="14" customWidth="1"/>
    <col min="5" max="5" width="9" style="14"/>
    <col min="6" max="6" width="13.25" style="14" bestFit="1" customWidth="1"/>
    <col min="7" max="7" width="11.25" style="14" customWidth="1"/>
    <col min="8" max="16384" width="9" style="14"/>
  </cols>
  <sheetData>
    <row r="1" spans="1:7" s="11" customFormat="1" ht="45.95" customHeight="1" x14ac:dyDescent="0.15">
      <c r="A1" s="9" t="s">
        <v>0</v>
      </c>
      <c r="B1" s="10" t="s">
        <v>0</v>
      </c>
      <c r="C1" s="10" t="s">
        <v>5</v>
      </c>
      <c r="D1" s="10" t="s">
        <v>1</v>
      </c>
      <c r="E1" s="10" t="s">
        <v>2</v>
      </c>
      <c r="F1" s="10" t="s">
        <v>3</v>
      </c>
      <c r="G1" s="10" t="s">
        <v>4</v>
      </c>
    </row>
    <row r="2" spans="1:7" s="11" customFormat="1" ht="36" customHeight="1" x14ac:dyDescent="0.15">
      <c r="A2" s="9"/>
      <c r="B2" s="1">
        <v>1</v>
      </c>
      <c r="C2" s="2" t="s">
        <v>6</v>
      </c>
      <c r="D2" s="3" t="s">
        <v>7</v>
      </c>
      <c r="E2" s="1" t="s">
        <v>8</v>
      </c>
      <c r="F2" s="4">
        <f>197+18+62+88+17+73+58</f>
        <v>513</v>
      </c>
      <c r="G2" s="10"/>
    </row>
    <row r="3" spans="1:7" s="11" customFormat="1" ht="36" customHeight="1" x14ac:dyDescent="0.15">
      <c r="A3" s="9"/>
      <c r="B3" s="1">
        <v>2</v>
      </c>
      <c r="C3" s="2" t="s">
        <v>6</v>
      </c>
      <c r="D3" s="3" t="s">
        <v>9</v>
      </c>
      <c r="E3" s="1" t="s">
        <v>8</v>
      </c>
      <c r="F3" s="4">
        <v>59</v>
      </c>
      <c r="G3" s="10"/>
    </row>
    <row r="4" spans="1:7" s="11" customFormat="1" ht="36" customHeight="1" x14ac:dyDescent="0.15">
      <c r="A4" s="9"/>
      <c r="B4" s="1">
        <v>3</v>
      </c>
      <c r="C4" s="2" t="s">
        <v>10</v>
      </c>
      <c r="D4" s="3" t="s">
        <v>11</v>
      </c>
      <c r="E4" s="1" t="s">
        <v>8</v>
      </c>
      <c r="F4" s="4">
        <f>159+688</f>
        <v>847</v>
      </c>
      <c r="G4" s="10"/>
    </row>
    <row r="5" spans="1:7" s="11" customFormat="1" ht="36" customHeight="1" x14ac:dyDescent="0.15">
      <c r="A5" s="9"/>
      <c r="B5" s="1">
        <v>4</v>
      </c>
      <c r="C5" s="2" t="s">
        <v>10</v>
      </c>
      <c r="D5" s="3" t="s">
        <v>12</v>
      </c>
      <c r="E5" s="1" t="s">
        <v>8</v>
      </c>
      <c r="F5" s="4">
        <f>221+9+46+158+118</f>
        <v>552</v>
      </c>
      <c r="G5" s="10"/>
    </row>
    <row r="6" spans="1:7" s="11" customFormat="1" ht="36" customHeight="1" x14ac:dyDescent="0.15">
      <c r="A6" s="9"/>
      <c r="B6" s="1">
        <v>5</v>
      </c>
      <c r="C6" s="2" t="s">
        <v>10</v>
      </c>
      <c r="D6" s="3" t="s">
        <v>13</v>
      </c>
      <c r="E6" s="1" t="s">
        <v>8</v>
      </c>
      <c r="F6" s="4">
        <f>139+28+681+177+19</f>
        <v>1044</v>
      </c>
      <c r="G6" s="10"/>
    </row>
    <row r="7" spans="1:7" s="11" customFormat="1" ht="36" customHeight="1" x14ac:dyDescent="0.15">
      <c r="A7" s="9"/>
      <c r="B7" s="1">
        <v>6</v>
      </c>
      <c r="C7" s="2" t="s">
        <v>10</v>
      </c>
      <c r="D7" s="3" t="s">
        <v>14</v>
      </c>
      <c r="E7" s="1" t="s">
        <v>8</v>
      </c>
      <c r="F7" s="4">
        <f>226+362+41+56+83+122+84+342+70</f>
        <v>1386</v>
      </c>
      <c r="G7" s="10"/>
    </row>
    <row r="8" spans="1:7" s="11" customFormat="1" ht="36" customHeight="1" x14ac:dyDescent="0.15">
      <c r="A8" s="9"/>
      <c r="B8" s="1">
        <v>7</v>
      </c>
      <c r="C8" s="2" t="s">
        <v>10</v>
      </c>
      <c r="D8" s="3" t="s">
        <v>15</v>
      </c>
      <c r="E8" s="1" t="s">
        <v>8</v>
      </c>
      <c r="F8" s="4">
        <f>210+81+44</f>
        <v>335</v>
      </c>
      <c r="G8" s="10"/>
    </row>
    <row r="9" spans="1:7" s="11" customFormat="1" ht="36" customHeight="1" x14ac:dyDescent="0.15">
      <c r="A9" s="9"/>
      <c r="B9" s="1">
        <v>8</v>
      </c>
      <c r="C9" s="2" t="s">
        <v>10</v>
      </c>
      <c r="D9" s="3" t="s">
        <v>16</v>
      </c>
      <c r="E9" s="1" t="s">
        <v>8</v>
      </c>
      <c r="F9" s="4">
        <f>72+95+1256+61</f>
        <v>1484</v>
      </c>
      <c r="G9" s="10"/>
    </row>
    <row r="10" spans="1:7" s="11" customFormat="1" ht="36" customHeight="1" x14ac:dyDescent="0.15">
      <c r="A10" s="9"/>
      <c r="B10" s="1">
        <v>9</v>
      </c>
      <c r="C10" s="2" t="s">
        <v>17</v>
      </c>
      <c r="D10" s="3" t="s">
        <v>18</v>
      </c>
      <c r="E10" s="1" t="s">
        <v>8</v>
      </c>
      <c r="F10" s="4">
        <v>84</v>
      </c>
      <c r="G10" s="10"/>
    </row>
    <row r="11" spans="1:7" s="11" customFormat="1" ht="36" customHeight="1" x14ac:dyDescent="0.15">
      <c r="A11" s="9"/>
      <c r="B11" s="1">
        <v>12</v>
      </c>
      <c r="C11" s="2" t="s">
        <v>10</v>
      </c>
      <c r="D11" s="3" t="s">
        <v>19</v>
      </c>
      <c r="E11" s="1" t="s">
        <v>8</v>
      </c>
      <c r="F11" s="4">
        <v>148</v>
      </c>
      <c r="G11" s="10"/>
    </row>
    <row r="12" spans="1:7" s="11" customFormat="1" ht="36" customHeight="1" x14ac:dyDescent="0.15">
      <c r="A12" s="9"/>
      <c r="B12" s="1">
        <v>14</v>
      </c>
      <c r="C12" s="2" t="s">
        <v>17</v>
      </c>
      <c r="D12" s="3" t="s">
        <v>20</v>
      </c>
      <c r="E12" s="1" t="s">
        <v>8</v>
      </c>
      <c r="F12" s="4">
        <v>37</v>
      </c>
      <c r="G12" s="10"/>
    </row>
    <row r="13" spans="1:7" s="11" customFormat="1" ht="36" customHeight="1" x14ac:dyDescent="0.15">
      <c r="A13" s="9"/>
      <c r="B13" s="1">
        <v>16</v>
      </c>
      <c r="C13" s="2" t="s">
        <v>10</v>
      </c>
      <c r="D13" s="3" t="s">
        <v>21</v>
      </c>
      <c r="E13" s="1" t="s">
        <v>8</v>
      </c>
      <c r="F13" s="4">
        <f>120+19+64+75</f>
        <v>278</v>
      </c>
      <c r="G13" s="10"/>
    </row>
    <row r="14" spans="1:7" s="11" customFormat="1" ht="36" customHeight="1" x14ac:dyDescent="0.15">
      <c r="A14" s="9"/>
      <c r="B14" s="1">
        <v>17</v>
      </c>
      <c r="C14" s="2" t="s">
        <v>10</v>
      </c>
      <c r="D14" s="3" t="s">
        <v>22</v>
      </c>
      <c r="E14" s="1" t="s">
        <v>8</v>
      </c>
      <c r="F14" s="4">
        <f>29+35</f>
        <v>64</v>
      </c>
      <c r="G14" s="10"/>
    </row>
    <row r="15" spans="1:7" s="11" customFormat="1" ht="36" customHeight="1" x14ac:dyDescent="0.15">
      <c r="A15" s="9"/>
      <c r="B15" s="1">
        <v>18</v>
      </c>
      <c r="C15" s="2" t="s">
        <v>10</v>
      </c>
      <c r="D15" s="3" t="s">
        <v>23</v>
      </c>
      <c r="E15" s="1" t="s">
        <v>8</v>
      </c>
      <c r="F15" s="4">
        <v>20</v>
      </c>
      <c r="G15" s="10"/>
    </row>
    <row r="16" spans="1:7" s="11" customFormat="1" ht="36" customHeight="1" x14ac:dyDescent="0.15">
      <c r="A16" s="9"/>
      <c r="B16" s="1">
        <v>19</v>
      </c>
      <c r="C16" s="2" t="s">
        <v>10</v>
      </c>
      <c r="D16" s="3" t="s">
        <v>24</v>
      </c>
      <c r="E16" s="1" t="s">
        <v>8</v>
      </c>
      <c r="F16" s="4">
        <v>500</v>
      </c>
      <c r="G16" s="10"/>
    </row>
    <row r="17" spans="1:7" s="11" customFormat="1" ht="36" customHeight="1" x14ac:dyDescent="0.15">
      <c r="A17" s="9"/>
      <c r="B17" s="1">
        <v>36</v>
      </c>
      <c r="C17" s="5" t="s">
        <v>6</v>
      </c>
      <c r="D17" s="3" t="s">
        <v>25</v>
      </c>
      <c r="E17" s="1" t="s">
        <v>8</v>
      </c>
      <c r="F17" s="4">
        <v>123</v>
      </c>
      <c r="G17" s="10"/>
    </row>
    <row r="18" spans="1:7" s="11" customFormat="1" ht="36" customHeight="1" x14ac:dyDescent="0.15">
      <c r="A18" s="9"/>
      <c r="B18" s="1">
        <v>38</v>
      </c>
      <c r="C18" s="5" t="s">
        <v>10</v>
      </c>
      <c r="D18" s="3" t="s">
        <v>26</v>
      </c>
      <c r="E18" s="1" t="s">
        <v>8</v>
      </c>
      <c r="F18" s="4">
        <f>57+256</f>
        <v>313</v>
      </c>
      <c r="G18" s="10"/>
    </row>
    <row r="19" spans="1:7" s="11" customFormat="1" ht="36" customHeight="1" x14ac:dyDescent="0.15">
      <c r="A19" s="9"/>
      <c r="B19" s="1">
        <v>40</v>
      </c>
      <c r="C19" s="5" t="s">
        <v>10</v>
      </c>
      <c r="D19" s="3" t="s">
        <v>24</v>
      </c>
      <c r="E19" s="1" t="s">
        <v>8</v>
      </c>
      <c r="F19" s="4">
        <v>504</v>
      </c>
      <c r="G19" s="10"/>
    </row>
    <row r="20" spans="1:7" s="11" customFormat="1" ht="36" customHeight="1" x14ac:dyDescent="0.15">
      <c r="A20" s="9"/>
      <c r="B20" s="1">
        <v>41</v>
      </c>
      <c r="C20" s="5" t="s">
        <v>10</v>
      </c>
      <c r="D20" s="3" t="s">
        <v>27</v>
      </c>
      <c r="E20" s="3" t="s">
        <v>8</v>
      </c>
      <c r="F20" s="4">
        <v>84</v>
      </c>
      <c r="G20" s="10"/>
    </row>
    <row r="21" spans="1:7" s="11" customFormat="1" ht="36" customHeight="1" x14ac:dyDescent="0.15">
      <c r="A21" s="9"/>
      <c r="B21" s="1">
        <v>44</v>
      </c>
      <c r="C21" s="5" t="s">
        <v>17</v>
      </c>
      <c r="D21" s="3" t="s">
        <v>28</v>
      </c>
      <c r="E21" s="3" t="s">
        <v>8</v>
      </c>
      <c r="F21" s="4">
        <f>98+347</f>
        <v>445</v>
      </c>
      <c r="G21" s="10"/>
    </row>
    <row r="22" spans="1:7" s="11" customFormat="1" ht="36" customHeight="1" x14ac:dyDescent="0.15">
      <c r="A22" s="9"/>
      <c r="B22" s="1">
        <v>45</v>
      </c>
      <c r="C22" s="5" t="s">
        <v>17</v>
      </c>
      <c r="D22" s="3" t="s">
        <v>29</v>
      </c>
      <c r="E22" s="3" t="s">
        <v>8</v>
      </c>
      <c r="F22" s="4">
        <f>198+199</f>
        <v>397</v>
      </c>
      <c r="G22" s="10"/>
    </row>
    <row r="23" spans="1:7" s="11" customFormat="1" ht="36" customHeight="1" x14ac:dyDescent="0.15">
      <c r="A23" s="9"/>
      <c r="B23" s="1">
        <v>49</v>
      </c>
      <c r="C23" s="5" t="s">
        <v>10</v>
      </c>
      <c r="D23" s="3" t="s">
        <v>30</v>
      </c>
      <c r="E23" s="3" t="s">
        <v>8</v>
      </c>
      <c r="F23" s="4">
        <v>104</v>
      </c>
      <c r="G23" s="10"/>
    </row>
    <row r="24" spans="1:7" s="11" customFormat="1" ht="36" customHeight="1" x14ac:dyDescent="0.15">
      <c r="A24" s="9"/>
      <c r="B24" s="1">
        <v>50</v>
      </c>
      <c r="C24" s="5" t="s">
        <v>10</v>
      </c>
      <c r="D24" s="3" t="s">
        <v>31</v>
      </c>
      <c r="E24" s="3" t="s">
        <v>8</v>
      </c>
      <c r="F24" s="4">
        <v>74</v>
      </c>
      <c r="G24" s="10"/>
    </row>
    <row r="25" spans="1:7" s="11" customFormat="1" ht="36" customHeight="1" x14ac:dyDescent="0.15">
      <c r="A25" s="9"/>
      <c r="B25" s="1">
        <v>53</v>
      </c>
      <c r="C25" s="5" t="s">
        <v>10</v>
      </c>
      <c r="D25" s="3" t="s">
        <v>32</v>
      </c>
      <c r="E25" s="3" t="s">
        <v>8</v>
      </c>
      <c r="F25" s="4">
        <v>40</v>
      </c>
      <c r="G25" s="10"/>
    </row>
    <row r="26" spans="1:7" s="11" customFormat="1" ht="36" customHeight="1" x14ac:dyDescent="0.15">
      <c r="A26" s="9"/>
      <c r="B26" s="1">
        <v>54</v>
      </c>
      <c r="C26" s="5" t="s">
        <v>10</v>
      </c>
      <c r="D26" s="3" t="s">
        <v>33</v>
      </c>
      <c r="E26" s="3" t="s">
        <v>8</v>
      </c>
      <c r="F26" s="4">
        <v>51</v>
      </c>
      <c r="G26" s="10"/>
    </row>
    <row r="27" spans="1:7" s="11" customFormat="1" ht="35.1" customHeight="1" x14ac:dyDescent="0.15">
      <c r="A27" s="9">
        <v>1</v>
      </c>
      <c r="B27" s="1">
        <v>55</v>
      </c>
      <c r="C27" s="5" t="s">
        <v>10</v>
      </c>
      <c r="D27" s="3" t="s">
        <v>34</v>
      </c>
      <c r="E27" s="3" t="s">
        <v>8</v>
      </c>
      <c r="F27" s="4">
        <v>305</v>
      </c>
      <c r="G27" s="10"/>
    </row>
    <row r="28" spans="1:7" s="11" customFormat="1" ht="35.1" customHeight="1" x14ac:dyDescent="0.15">
      <c r="A28" s="9">
        <v>2</v>
      </c>
      <c r="B28" s="1">
        <v>61</v>
      </c>
      <c r="C28" s="5" t="s">
        <v>6</v>
      </c>
      <c r="D28" s="3" t="s">
        <v>35</v>
      </c>
      <c r="E28" s="3" t="s">
        <v>8</v>
      </c>
      <c r="F28" s="4">
        <v>60</v>
      </c>
      <c r="G28" s="10"/>
    </row>
    <row r="29" spans="1:7" s="11" customFormat="1" ht="35.1" customHeight="1" x14ac:dyDescent="0.15">
      <c r="A29" s="9"/>
      <c r="B29" s="1">
        <v>62</v>
      </c>
      <c r="C29" s="5" t="s">
        <v>6</v>
      </c>
      <c r="D29" s="3" t="s">
        <v>36</v>
      </c>
      <c r="E29" s="3" t="s">
        <v>8</v>
      </c>
      <c r="F29" s="4">
        <v>55</v>
      </c>
      <c r="G29" s="10"/>
    </row>
    <row r="30" spans="1:7" s="11" customFormat="1" ht="35.1" customHeight="1" x14ac:dyDescent="0.15">
      <c r="A30" s="9"/>
      <c r="B30" s="1">
        <v>65</v>
      </c>
      <c r="C30" s="5" t="s">
        <v>17</v>
      </c>
      <c r="D30" s="3" t="s">
        <v>37</v>
      </c>
      <c r="E30" s="3" t="s">
        <v>8</v>
      </c>
      <c r="F30" s="4">
        <v>752</v>
      </c>
      <c r="G30" s="10"/>
    </row>
    <row r="31" spans="1:7" s="11" customFormat="1" ht="35.1" customHeight="1" x14ac:dyDescent="0.15">
      <c r="A31" s="9"/>
      <c r="B31" s="1">
        <v>68</v>
      </c>
      <c r="C31" s="5" t="s">
        <v>10</v>
      </c>
      <c r="D31" s="3" t="s">
        <v>38</v>
      </c>
      <c r="E31" s="3" t="s">
        <v>8</v>
      </c>
      <c r="F31" s="4">
        <v>141</v>
      </c>
      <c r="G31" s="10"/>
    </row>
    <row r="32" spans="1:7" s="11" customFormat="1" ht="35.1" customHeight="1" x14ac:dyDescent="0.15">
      <c r="A32" s="9"/>
      <c r="B32" s="1">
        <v>71</v>
      </c>
      <c r="C32" s="6" t="s">
        <v>39</v>
      </c>
      <c r="D32" s="3" t="s">
        <v>40</v>
      </c>
      <c r="E32" s="1" t="s">
        <v>8</v>
      </c>
      <c r="F32" s="4">
        <f>9300+3200+5000</f>
        <v>17500</v>
      </c>
      <c r="G32" s="10"/>
    </row>
    <row r="33" spans="1:7" s="11" customFormat="1" ht="35.1" customHeight="1" x14ac:dyDescent="0.15">
      <c r="A33" s="9"/>
      <c r="B33" s="1">
        <v>72</v>
      </c>
      <c r="C33" s="6" t="s">
        <v>39</v>
      </c>
      <c r="D33" s="3" t="s">
        <v>41</v>
      </c>
      <c r="E33" s="1" t="s">
        <v>8</v>
      </c>
      <c r="F33" s="4">
        <f>2500+300+500</f>
        <v>3300</v>
      </c>
      <c r="G33" s="10"/>
    </row>
    <row r="34" spans="1:7" s="11" customFormat="1" ht="35.1" customHeight="1" x14ac:dyDescent="0.15">
      <c r="A34" s="9"/>
      <c r="B34" s="1">
        <v>73</v>
      </c>
      <c r="C34" s="6" t="s">
        <v>39</v>
      </c>
      <c r="D34" s="3" t="s">
        <v>42</v>
      </c>
      <c r="E34" s="1" t="s">
        <v>8</v>
      </c>
      <c r="F34" s="4">
        <f>2700+600+300</f>
        <v>3600</v>
      </c>
      <c r="G34" s="10"/>
    </row>
    <row r="35" spans="1:7" s="11" customFormat="1" ht="35.1" customHeight="1" x14ac:dyDescent="0.15">
      <c r="A35" s="9"/>
      <c r="B35" s="1">
        <v>74</v>
      </c>
      <c r="C35" s="6" t="s">
        <v>39</v>
      </c>
      <c r="D35" s="3" t="s">
        <v>43</v>
      </c>
      <c r="E35" s="1" t="s">
        <v>8</v>
      </c>
      <c r="F35" s="4">
        <f>25600+10200+15000</f>
        <v>50800</v>
      </c>
      <c r="G35" s="10"/>
    </row>
    <row r="36" spans="1:7" s="11" customFormat="1" ht="35.1" customHeight="1" x14ac:dyDescent="0.15">
      <c r="A36" s="9"/>
      <c r="B36" s="1">
        <v>75</v>
      </c>
      <c r="C36" s="6" t="s">
        <v>39</v>
      </c>
      <c r="D36" s="3" t="s">
        <v>44</v>
      </c>
      <c r="E36" s="1" t="s">
        <v>8</v>
      </c>
      <c r="F36" s="4">
        <f>7800+800+1500</f>
        <v>10100</v>
      </c>
      <c r="G36" s="10"/>
    </row>
    <row r="37" spans="1:7" s="11" customFormat="1" ht="35.1" customHeight="1" x14ac:dyDescent="0.15">
      <c r="A37" s="9"/>
      <c r="B37" s="1">
        <v>76</v>
      </c>
      <c r="C37" s="6" t="s">
        <v>39</v>
      </c>
      <c r="D37" s="3" t="s">
        <v>45</v>
      </c>
      <c r="E37" s="1" t="s">
        <v>8</v>
      </c>
      <c r="F37" s="4">
        <f>3900+300+900</f>
        <v>5100</v>
      </c>
      <c r="G37" s="10"/>
    </row>
    <row r="38" spans="1:7" s="11" customFormat="1" ht="35.1" customHeight="1" x14ac:dyDescent="0.15">
      <c r="A38" s="9"/>
      <c r="B38" s="1">
        <v>77</v>
      </c>
      <c r="C38" s="6" t="s">
        <v>39</v>
      </c>
      <c r="D38" s="3" t="s">
        <v>46</v>
      </c>
      <c r="E38" s="1" t="s">
        <v>8</v>
      </c>
      <c r="F38" s="4">
        <f>7400+3900+5000</f>
        <v>16300</v>
      </c>
      <c r="G38" s="10"/>
    </row>
    <row r="39" spans="1:7" s="11" customFormat="1" ht="35.1" customHeight="1" x14ac:dyDescent="0.15">
      <c r="A39" s="9"/>
      <c r="B39" s="1">
        <v>78</v>
      </c>
      <c r="C39" s="6" t="s">
        <v>39</v>
      </c>
      <c r="D39" s="3" t="s">
        <v>47</v>
      </c>
      <c r="E39" s="1" t="s">
        <v>8</v>
      </c>
      <c r="F39" s="4">
        <f>2500+300+500</f>
        <v>3300</v>
      </c>
      <c r="G39" s="10"/>
    </row>
    <row r="40" spans="1:7" s="11" customFormat="1" ht="35.1" customHeight="1" x14ac:dyDescent="0.15">
      <c r="A40" s="9"/>
      <c r="B40" s="1">
        <v>79</v>
      </c>
      <c r="C40" s="6" t="s">
        <v>39</v>
      </c>
      <c r="D40" s="3" t="s">
        <v>48</v>
      </c>
      <c r="E40" s="1" t="s">
        <v>8</v>
      </c>
      <c r="F40" s="4">
        <f>2400+600+300</f>
        <v>3300</v>
      </c>
      <c r="G40" s="10"/>
    </row>
    <row r="41" spans="1:7" s="11" customFormat="1" ht="35.1" customHeight="1" x14ac:dyDescent="0.15">
      <c r="A41" s="9"/>
      <c r="B41" s="1">
        <v>80</v>
      </c>
      <c r="C41" s="6" t="s">
        <v>39</v>
      </c>
      <c r="D41" s="3" t="s">
        <v>49</v>
      </c>
      <c r="E41" s="1" t="s">
        <v>8</v>
      </c>
      <c r="F41" s="4">
        <f>7300+3100+5000</f>
        <v>15400</v>
      </c>
      <c r="G41" s="10"/>
    </row>
    <row r="42" spans="1:7" s="11" customFormat="1" ht="35.1" customHeight="1" x14ac:dyDescent="0.15">
      <c r="A42" s="9"/>
      <c r="B42" s="1">
        <v>81</v>
      </c>
      <c r="C42" s="6" t="s">
        <v>39</v>
      </c>
      <c r="D42" s="3" t="s">
        <v>50</v>
      </c>
      <c r="E42" s="1" t="s">
        <v>8</v>
      </c>
      <c r="F42" s="4">
        <f>3500+300+500</f>
        <v>4300</v>
      </c>
      <c r="G42" s="10"/>
    </row>
    <row r="43" spans="1:7" s="11" customFormat="1" ht="35.1" customHeight="1" x14ac:dyDescent="0.15">
      <c r="A43" s="9"/>
      <c r="B43" s="1">
        <v>82</v>
      </c>
      <c r="C43" s="6" t="s">
        <v>39</v>
      </c>
      <c r="D43" s="3" t="s">
        <v>51</v>
      </c>
      <c r="E43" s="1" t="s">
        <v>8</v>
      </c>
      <c r="F43" s="4">
        <f>2200+600+300</f>
        <v>3100</v>
      </c>
      <c r="G43" s="10"/>
    </row>
    <row r="44" spans="1:7" s="11" customFormat="1" ht="35.1" customHeight="1" x14ac:dyDescent="0.15">
      <c r="A44" s="9"/>
      <c r="B44" s="1">
        <v>83</v>
      </c>
      <c r="C44" s="6" t="s">
        <v>39</v>
      </c>
      <c r="D44" s="3" t="s">
        <v>52</v>
      </c>
      <c r="E44" s="1" t="s">
        <v>8</v>
      </c>
      <c r="F44" s="4">
        <f>26000+10200+15000</f>
        <v>51200</v>
      </c>
      <c r="G44" s="10"/>
    </row>
    <row r="45" spans="1:7" s="11" customFormat="1" ht="35.1" customHeight="1" x14ac:dyDescent="0.15">
      <c r="A45" s="9"/>
      <c r="B45" s="1">
        <v>84</v>
      </c>
      <c r="C45" s="6" t="s">
        <v>39</v>
      </c>
      <c r="D45" s="3" t="s">
        <v>53</v>
      </c>
      <c r="E45" s="1" t="s">
        <v>8</v>
      </c>
      <c r="F45" s="4">
        <f>7800+800+1500</f>
        <v>10100</v>
      </c>
      <c r="G45" s="10"/>
    </row>
    <row r="46" spans="1:7" s="11" customFormat="1" ht="35.1" customHeight="1" x14ac:dyDescent="0.15">
      <c r="A46" s="9"/>
      <c r="B46" s="1">
        <v>85</v>
      </c>
      <c r="C46" s="6" t="s">
        <v>39</v>
      </c>
      <c r="D46" s="3" t="s">
        <v>54</v>
      </c>
      <c r="E46" s="1" t="s">
        <v>8</v>
      </c>
      <c r="F46" s="4">
        <f>3900+600+900</f>
        <v>5400</v>
      </c>
      <c r="G46" s="10"/>
    </row>
    <row r="47" spans="1:7" s="11" customFormat="1" ht="35.1" customHeight="1" x14ac:dyDescent="0.15">
      <c r="A47" s="9"/>
      <c r="B47" s="1">
        <v>86</v>
      </c>
      <c r="C47" s="6" t="s">
        <v>39</v>
      </c>
      <c r="D47" s="3" t="s">
        <v>55</v>
      </c>
      <c r="E47" s="1" t="s">
        <v>8</v>
      </c>
      <c r="F47" s="4">
        <f>13800+1000+3000</f>
        <v>17800</v>
      </c>
      <c r="G47" s="10"/>
    </row>
    <row r="48" spans="1:7" s="11" customFormat="1" ht="35.1" customHeight="1" x14ac:dyDescent="0.15">
      <c r="A48" s="9"/>
      <c r="B48" s="1">
        <v>90</v>
      </c>
      <c r="C48" s="3" t="s">
        <v>39</v>
      </c>
      <c r="D48" s="3" t="s">
        <v>56</v>
      </c>
      <c r="E48" s="1" t="s">
        <v>8</v>
      </c>
      <c r="F48" s="4">
        <f>200+100</f>
        <v>300</v>
      </c>
      <c r="G48" s="10"/>
    </row>
    <row r="49" spans="1:7" s="11" customFormat="1" ht="35.1" customHeight="1" x14ac:dyDescent="0.15">
      <c r="A49" s="9"/>
      <c r="B49" s="1">
        <v>98</v>
      </c>
      <c r="C49" s="3" t="s">
        <v>39</v>
      </c>
      <c r="D49" s="3" t="s">
        <v>57</v>
      </c>
      <c r="E49" s="1" t="s">
        <v>8</v>
      </c>
      <c r="F49" s="4">
        <f>200+100</f>
        <v>300</v>
      </c>
      <c r="G49" s="10"/>
    </row>
    <row r="50" spans="1:7" s="11" customFormat="1" ht="35.1" customHeight="1" x14ac:dyDescent="0.15">
      <c r="A50" s="9"/>
      <c r="B50" s="1">
        <v>103</v>
      </c>
      <c r="C50" s="3" t="s">
        <v>39</v>
      </c>
      <c r="D50" s="3" t="s">
        <v>58</v>
      </c>
      <c r="E50" s="1" t="s">
        <v>8</v>
      </c>
      <c r="F50" s="4">
        <f>200+100</f>
        <v>300</v>
      </c>
      <c r="G50" s="10"/>
    </row>
    <row r="51" spans="1:7" s="11" customFormat="1" ht="35.1" customHeight="1" x14ac:dyDescent="0.15">
      <c r="A51" s="9"/>
      <c r="B51" s="1">
        <v>108</v>
      </c>
      <c r="C51" s="3" t="s">
        <v>39</v>
      </c>
      <c r="D51" s="3" t="s">
        <v>59</v>
      </c>
      <c r="E51" s="1" t="s">
        <v>8</v>
      </c>
      <c r="F51" s="4">
        <f>200+100</f>
        <v>300</v>
      </c>
      <c r="G51" s="10"/>
    </row>
    <row r="52" spans="1:7" s="11" customFormat="1" ht="35.1" customHeight="1" x14ac:dyDescent="0.15">
      <c r="A52" s="9"/>
      <c r="B52" s="1">
        <v>131</v>
      </c>
      <c r="C52" s="3" t="s">
        <v>39</v>
      </c>
      <c r="D52" s="3" t="s">
        <v>60</v>
      </c>
      <c r="E52" s="3" t="s">
        <v>8</v>
      </c>
      <c r="F52" s="4">
        <v>200</v>
      </c>
      <c r="G52" s="10"/>
    </row>
    <row r="53" spans="1:7" s="11" customFormat="1" ht="35.1" customHeight="1" x14ac:dyDescent="0.15">
      <c r="A53" s="9"/>
      <c r="B53" s="1">
        <v>132</v>
      </c>
      <c r="C53" s="3" t="s">
        <v>39</v>
      </c>
      <c r="D53" s="3" t="s">
        <v>61</v>
      </c>
      <c r="E53" s="3" t="s">
        <v>8</v>
      </c>
      <c r="F53" s="4">
        <v>200</v>
      </c>
      <c r="G53" s="10"/>
    </row>
    <row r="54" spans="1:7" s="11" customFormat="1" ht="35.1" customHeight="1" x14ac:dyDescent="0.15">
      <c r="A54" s="9"/>
      <c r="B54" s="1">
        <v>133</v>
      </c>
      <c r="C54" s="3" t="s">
        <v>39</v>
      </c>
      <c r="D54" s="3" t="s">
        <v>62</v>
      </c>
      <c r="E54" s="3" t="s">
        <v>8</v>
      </c>
      <c r="F54" s="4">
        <v>200</v>
      </c>
      <c r="G54" s="10"/>
    </row>
    <row r="55" spans="1:7" s="11" customFormat="1" ht="35.1" customHeight="1" x14ac:dyDescent="0.15">
      <c r="A55" s="9"/>
      <c r="B55" s="1">
        <v>134</v>
      </c>
      <c r="C55" s="3" t="s">
        <v>39</v>
      </c>
      <c r="D55" s="3" t="s">
        <v>63</v>
      </c>
      <c r="E55" s="3" t="s">
        <v>8</v>
      </c>
      <c r="F55" s="4">
        <v>200</v>
      </c>
      <c r="G55" s="10"/>
    </row>
    <row r="56" spans="1:7" s="11" customFormat="1" ht="35.1" customHeight="1" x14ac:dyDescent="0.15">
      <c r="A56" s="9"/>
      <c r="B56" s="1">
        <v>135</v>
      </c>
      <c r="C56" s="3" t="s">
        <v>39</v>
      </c>
      <c r="D56" s="3" t="s">
        <v>64</v>
      </c>
      <c r="E56" s="3" t="s">
        <v>8</v>
      </c>
      <c r="F56" s="4">
        <v>200</v>
      </c>
      <c r="G56" s="10"/>
    </row>
    <row r="57" spans="1:7" s="11" customFormat="1" ht="35.1" customHeight="1" x14ac:dyDescent="0.15">
      <c r="A57" s="9"/>
      <c r="B57" s="1">
        <v>136</v>
      </c>
      <c r="C57" s="3" t="s">
        <v>39</v>
      </c>
      <c r="D57" s="3" t="s">
        <v>65</v>
      </c>
      <c r="E57" s="3" t="s">
        <v>8</v>
      </c>
      <c r="F57" s="4">
        <v>200</v>
      </c>
      <c r="G57" s="10"/>
    </row>
    <row r="58" spans="1:7" s="11" customFormat="1" ht="35.1" customHeight="1" x14ac:dyDescent="0.15">
      <c r="A58" s="9"/>
      <c r="B58" s="1">
        <v>137</v>
      </c>
      <c r="C58" s="3" t="s">
        <v>39</v>
      </c>
      <c r="D58" s="3" t="s">
        <v>66</v>
      </c>
      <c r="E58" s="3" t="s">
        <v>8</v>
      </c>
      <c r="F58" s="4">
        <v>200</v>
      </c>
      <c r="G58" s="10"/>
    </row>
    <row r="59" spans="1:7" s="11" customFormat="1" ht="35.1" customHeight="1" x14ac:dyDescent="0.15">
      <c r="A59" s="9"/>
      <c r="B59" s="7">
        <v>138</v>
      </c>
      <c r="C59" s="7" t="s">
        <v>67</v>
      </c>
      <c r="D59" s="7" t="s">
        <v>13</v>
      </c>
      <c r="E59" s="3" t="s">
        <v>8</v>
      </c>
      <c r="F59" s="8">
        <v>56</v>
      </c>
      <c r="G59" s="10"/>
    </row>
    <row r="60" spans="1:7" s="11" customFormat="1" ht="35.1" customHeight="1" x14ac:dyDescent="0.15">
      <c r="A60" s="9"/>
      <c r="B60" s="12" t="s">
        <v>68</v>
      </c>
      <c r="C60" s="10"/>
      <c r="D60" s="10"/>
      <c r="E60" s="10"/>
      <c r="F60" s="13">
        <f>SUM(F2:F59)</f>
        <v>234055</v>
      </c>
      <c r="G60" s="10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全俊</cp:lastModifiedBy>
  <dcterms:created xsi:type="dcterms:W3CDTF">2020-07-31T14:03:00Z</dcterms:created>
  <dcterms:modified xsi:type="dcterms:W3CDTF">2020-08-07T05:50:30Z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